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6_общая структура\Бизнес-планирование\Факт\Сайт МРСК\В ДСО\4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0" i="1"/>
  <c r="M9" i="1"/>
  <c r="M8" i="1"/>
  <c r="M7" i="1"/>
  <c r="M6" i="1"/>
  <c r="N12" i="1" l="1"/>
  <c r="N10" i="1"/>
  <c r="N9" i="1"/>
  <c r="N8" i="1"/>
  <c r="N7" i="1"/>
  <c r="N6" i="1"/>
  <c r="M11" i="1"/>
  <c r="M13" i="1" s="1"/>
  <c r="N11" i="1" l="1"/>
  <c r="L12" i="1"/>
  <c r="K12" i="1"/>
  <c r="L10" i="1"/>
  <c r="K10" i="1"/>
  <c r="L9" i="1"/>
  <c r="K9" i="1"/>
  <c r="L8" i="1"/>
  <c r="K8" i="1"/>
  <c r="L7" i="1"/>
  <c r="K7" i="1"/>
  <c r="L6" i="1"/>
  <c r="K6" i="1"/>
  <c r="N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<sst xmlns="http://schemas.openxmlformats.org/spreadsheetml/2006/main" count="23" uniqueCount="23">
  <si>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</si>
  <si>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</si>
  <si>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</si>
  <si>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</si>
  <si>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</si>
  <si>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</si>
  <si>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</si>
  <si>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</si>
  <si>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</si>
  <si>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</si>
  <si>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</si>
  <si>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</si>
  <si>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</si>
  <si>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</si>
  <si>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</si>
  <si>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</si>
  <si>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</si>
  <si>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</si>
  <si>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</si>
  <si>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Прогноз финансовых результатов на 1 квартал 2017 года</t>
  </si>
  <si>
    <t>4 квартал 2016 года факт</t>
  </si>
  <si>
    <t>1 квартал 2017 года прогноз</t>
  </si>
  <si>
    <t>Управленческие, коммерческие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</si>
</sst>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55;&#1083;&#1072;&#1085;/&#1057;&#1082;&#1086;&#1088;&#1088;&#1077;&#1082;&#1090;&#1080;&#1088;&#1086;&#1074;&#1072;&#1085;&#1085;&#1099;&#1081;%20&#1087;&#1083;&#1072;&#1085;/&#1040;&#1056;&#1052;%20&#1057;&#1082;&#1086;&#1088;&#1088;%20&#1073;&#1080;&#1079;&#1085;&#1077;&#1089;-&#1087;&#1083;&#1072;&#1085;%202017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I12">
            <v>8344665.7781107957</v>
          </cell>
        </row>
        <row r="18">
          <cell r="I18">
            <v>-7641170.8590000002</v>
          </cell>
        </row>
        <row r="24">
          <cell r="I24">
            <v>703494.9191107956</v>
          </cell>
        </row>
        <row r="30">
          <cell r="I30">
            <v>-8836.9330000000009</v>
          </cell>
        </row>
        <row r="31">
          <cell r="I31">
            <v>-182115.15500000003</v>
          </cell>
        </row>
        <row r="33">
          <cell r="I33">
            <v>6840</v>
          </cell>
        </row>
        <row r="34">
          <cell r="I34">
            <v>-733448.91</v>
          </cell>
        </row>
        <row r="35">
          <cell r="I35">
            <v>0</v>
          </cell>
        </row>
        <row r="36">
          <cell r="I36">
            <v>536368.47</v>
          </cell>
        </row>
        <row r="38">
          <cell r="I38">
            <v>-915990.69670999993</v>
          </cell>
        </row>
        <row r="45">
          <cell r="I45">
            <v>-40909.908430573989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M4" sqref="M4"/>
    </sheetView>
  </sheetViews>
  <sheetFormatPr defaultRowHeight="15.75" customHeight="1" x14ac:dyDescent="0.25"/>
  <cols>
    <col min="1" max="1" width="0" hidden="1" customWidth="1"/>
    <col min="2" max="2" width="44.140625" customWidth="1"/>
    <col min="3" max="9" width="16.7109375" hidden="1" customWidth="1"/>
    <col min="10" max="14" width="16.7109375" customWidth="1"/>
  </cols>
  <sheetData>
    <row r="2" spans="2:16" ht="15.75" customHeight="1" x14ac:dyDescent="0.3">
      <c r="B2" s="1" t="s">
        <v>19</v>
      </c>
    </row>
    <row r="4" spans="2:16" ht="15.75" customHeight="1" x14ac:dyDescent="0.25">
      <c r="N4" t="s">
        <v>11</v>
      </c>
    </row>
    <row r="5" spans="2:16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20</v>
      </c>
      <c r="N5" s="3" t="s">
        <v>21</v>
      </c>
    </row>
    <row r="6" spans="2:16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'[3]8.ОФР'!$Z$12</f>
        <v>8647358.4859991614</v>
      </c>
      <c r="N6" s="5">
        <f>'[2]8.ОФР'!$I$12</f>
        <v>8344665.7781107957</v>
      </c>
    </row>
    <row r="7" spans="2:16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'[3]8.ОФР'!$Z$18*-1</f>
        <v>8015504.7609999999</v>
      </c>
      <c r="N7" s="5">
        <f>'[2]8.ОФР'!$I$18*-1</f>
        <v>7641170.8590000002</v>
      </c>
    </row>
    <row r="8" spans="2:16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'[3]8.ОФР'!$Z$24</f>
        <v>631853.7249991612</v>
      </c>
      <c r="N8" s="5">
        <f>'[2]8.ОФР'!$I$24</f>
        <v>703494.9191107956</v>
      </c>
      <c r="P8" s="6"/>
    </row>
    <row r="9" spans="2:16" ht="30.75" customHeight="1" x14ac:dyDescent="0.25">
      <c r="B9" s="4" t="s">
        <v>22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'[3]8.ОФР'!$Z$31*-1</f>
        <v>260082.40163344741</v>
      </c>
      <c r="N9" s="5">
        <f>'[2]8.ОФР'!$I$31*-1+'[2]8.ОФР'!$I$30*-1</f>
        <v>190952.08800000002</v>
      </c>
    </row>
    <row r="10" spans="2:16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'[3]8.ОФР'!$Z$33+'[3]8.ОФР'!$Z$34+'[3]8.ОФР'!$Z$36+'[3]8.ОФР'!$Z$38</f>
        <v>-1218056.9077600008</v>
      </c>
      <c r="N10" s="5">
        <f>'[2]8.ОФР'!$I$33+'[2]8.ОФР'!$I$34+'[2]8.ОФР'!$I$35+'[2]8.ОФР'!$I$36+'[2]8.ОФР'!$I$38</f>
        <v>-1106231.13671</v>
      </c>
    </row>
    <row r="11" spans="2:16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>N8-N9+N10</f>
        <v>-593688.30559920438</v>
      </c>
    </row>
    <row r="12" spans="2:16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'[3]8.ОФР'!$Z$45*-1</f>
        <v>57979.929640000046</v>
      </c>
      <c r="N12" s="5">
        <f>'[2]8.ОФР'!$I$45*-1</f>
        <v>40909.908430573989</v>
      </c>
    </row>
    <row r="13" spans="2:16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>(N11-N12)</f>
        <v>-634598.21402977838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2017-04-20T07:23:58Z</dcterms:modified>
</cp:coreProperties>
</file>